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Public\!\НА САЙТ!!!!\"/>
    </mc:Choice>
  </mc:AlternateContent>
  <bookViews>
    <workbookView xWindow="0" yWindow="0" windowWidth="19416" windowHeight="9024"/>
  </bookViews>
  <sheets>
    <sheet name="дод. 9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2" i="1" l="1"/>
  <c r="D9" i="1"/>
  <c r="C29" i="1" l="1"/>
  <c r="C24" i="1"/>
  <c r="C20" i="1"/>
  <c r="C17" i="1" l="1"/>
  <c r="C16" i="1"/>
  <c r="C15" i="1"/>
  <c r="C14" i="1"/>
  <c r="C12" i="1"/>
  <c r="C9" i="1"/>
  <c r="D7" i="1" l="1"/>
  <c r="D8" i="1" l="1"/>
  <c r="D29" i="1"/>
</calcChain>
</file>

<file path=xl/sharedStrings.xml><?xml version="1.0" encoding="utf-8"?>
<sst xmlns="http://schemas.openxmlformats.org/spreadsheetml/2006/main" count="32" uniqueCount="32">
  <si>
    <t>ПЕРЕЛІК</t>
  </si>
  <si>
    <t>природоохоронних заходів, які фінансуються за рахунок міського цільового фонду охорони навколишнього природного середовища в 2019 році</t>
  </si>
  <si>
    <t>№</t>
  </si>
  <si>
    <t>Назва  заходів</t>
  </si>
  <si>
    <t>Проведення аналітичного контролю за станом забруднення атмосферного повітря на трьох стаціонарних постах</t>
  </si>
  <si>
    <t xml:space="preserve">Ліквідація наслідків буреломів, прибирання вітровальних дерев, частин дерев, гілля, вивіз, утилізація </t>
  </si>
  <si>
    <t xml:space="preserve">Заходи з озеленення та догляд за зеленими насадженнями на об'єктах благоустрою, компенсаційні висадки,  заміна аварійних та сухостійних дерев, утримання лісопаркових зон, лісів міста, парків та скверів, облаштування та ремонт газонів  </t>
  </si>
  <si>
    <t xml:space="preserve">Догляд і утримання зелених насаджень на території безгосподарських зелених зон, парків та скверів міста </t>
  </si>
  <si>
    <t>Озеленення об'єктів природно-заповідного фонду</t>
  </si>
  <si>
    <t>Проведення робіт по боротьбі з омелою  (обрізка гілля, ураженого омелою; знесення дерев, уражених омелою)</t>
  </si>
  <si>
    <r>
      <t>Проведення заходів по боротьбі з об'</t>
    </r>
    <r>
      <rPr>
        <sz val="10"/>
        <color indexed="8"/>
        <rFont val="Times New Roman"/>
        <family val="1"/>
        <charset val="204"/>
      </rPr>
      <t>єктами рослинного карантину на території міста (визначених Правилами благоустрою міста Черкаси), на території шкільних та дошкільних навчальних закладів</t>
    </r>
  </si>
  <si>
    <t>Проведення заходів по боротьбі зі шкідниками на зелених насадженнях</t>
  </si>
  <si>
    <t>Заходи щодо відновлення та підтримання сприятливого санітарного стану річки (очищення пляжів від забруднення, мулу, відходів деревини та ін. сміття)</t>
  </si>
  <si>
    <t>Утилізація та збір небезпечних відходів</t>
  </si>
  <si>
    <t>Придбання контейнерів для збору небезпечних відходів</t>
  </si>
  <si>
    <t>Ліквідація стихійних сміттєзвалищ на території лісопаркових зон та лісів міста</t>
  </si>
  <si>
    <t xml:space="preserve">Видання поліграфічної продукції з екологічної тематики </t>
  </si>
  <si>
    <t>Заходи щодо пропаганди охорони навколишнього природного середовища в засобах масової інформації</t>
  </si>
  <si>
    <t>Проведення протипожежних заходів на території ПЗФ</t>
  </si>
  <si>
    <t>Виготовлення проектів землеустрою щодо встановлення меж об'єктів природно-заповідного фонду міста Черкаси</t>
  </si>
  <si>
    <t>Заходи по збереженню природно-заповідного фонду (полив зелених насаджень на території ПЗФ)</t>
  </si>
  <si>
    <t>Заходи по збереженню природно-заповідного фонду (видалення аварійних та сухостійних дерев)</t>
  </si>
  <si>
    <t>ВСЬОГО ВИДАТКІВ</t>
  </si>
  <si>
    <t xml:space="preserve">Директор департаменту фінансової політики                                                                                         </t>
  </si>
  <si>
    <t>Н.В.Джуган</t>
  </si>
  <si>
    <t>Обсяг</t>
  </si>
  <si>
    <t>грн.</t>
  </si>
  <si>
    <t xml:space="preserve">Забезпечення екологічно безпечного збирання перевезення, зберігання та утилізації відходів   </t>
  </si>
  <si>
    <t xml:space="preserve">Придбання урн для роздільного збору сміття   </t>
  </si>
  <si>
    <t xml:space="preserve">Придбання контейнерів для роздільного збору сміття   </t>
  </si>
  <si>
    <t xml:space="preserve">Придбання нових вольєрів для утримання безпритульних тварин   </t>
  </si>
  <si>
    <t>Касові видатки станом на 22.03.19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</si>
</sst>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name val="Times New Roman"/>
      <charset val="204"/>
    </font>
    <font>
      <sz val="10"/>
      <name val="Arial Cyr"/>
      <charset val="204"/>
    </font>
    <font>
      <b/>
      <sz val="14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2.5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</borders>
  <cellStyleXfs count="4">
    <xf numFmtId="0" fontId="0" fillId="0" borderId="0"/>
    <xf numFmtId="0" fontId="1" fillId="0" borderId="0"/>
    <xf numFmtId="0" fontId="3" fillId="0" borderId="0"/>
    <xf numFmtId="0" fontId="1" fillId="0" borderId="0"/>
  </cellStyleXfs>
  <cellXfs count="39">
    <xf numFmtId="0" fontId="0" fillId="0" borderId="0" xfId="0"/>
    <xf numFmtId="0" fontId="2" fillId="0" borderId="0" xfId="1" applyFont="1" applyAlignment="1"/>
    <xf numFmtId="0" fontId="3" fillId="0" borderId="0" xfId="2"/>
    <xf numFmtId="0" fontId="2" fillId="0" borderId="0" xfId="1" applyFont="1" applyAlignment="1">
      <alignment horizontal="center" vertical="center" wrapText="1"/>
    </xf>
    <xf numFmtId="0" fontId="2" fillId="0" borderId="0" xfId="1" applyFont="1" applyAlignment="1">
      <alignment vertical="top" wrapText="1"/>
    </xf>
    <xf numFmtId="0" fontId="4" fillId="0" borderId="1" xfId="2" applyFont="1" applyBorder="1" applyAlignment="1">
      <alignment horizontal="center" vertical="center" wrapText="1" readingOrder="1"/>
    </xf>
    <xf numFmtId="0" fontId="5" fillId="0" borderId="2" xfId="2" applyFont="1" applyBorder="1" applyAlignment="1">
      <alignment horizontal="center" vertical="center" wrapText="1" readingOrder="1"/>
    </xf>
    <xf numFmtId="0" fontId="6" fillId="0" borderId="0" xfId="2" applyFont="1" applyBorder="1" applyAlignment="1">
      <alignment horizontal="center" vertical="center" wrapText="1"/>
    </xf>
    <xf numFmtId="0" fontId="7" fillId="0" borderId="3" xfId="2" applyFont="1" applyBorder="1" applyAlignment="1">
      <alignment horizontal="center" vertical="center" wrapText="1" readingOrder="1"/>
    </xf>
    <xf numFmtId="0" fontId="8" fillId="0" borderId="0" xfId="0" applyFont="1" applyAlignment="1">
      <alignment horizontal="left" vertical="center" wrapText="1" readingOrder="1"/>
    </xf>
    <xf numFmtId="0" fontId="9" fillId="0" borderId="4" xfId="2" applyFont="1" applyBorder="1" applyAlignment="1">
      <alignment horizontal="center" vertical="center" wrapText="1" readingOrder="1"/>
    </xf>
    <xf numFmtId="0" fontId="9" fillId="0" borderId="4" xfId="2" applyFont="1" applyBorder="1" applyAlignment="1">
      <alignment horizontal="left" vertical="center" wrapText="1" readingOrder="1"/>
    </xf>
    <xf numFmtId="4" fontId="9" fillId="0" borderId="2" xfId="2" applyNumberFormat="1" applyFont="1" applyBorder="1" applyAlignment="1">
      <alignment horizontal="center" vertical="center"/>
    </xf>
    <xf numFmtId="0" fontId="8" fillId="0" borderId="0" xfId="0" applyFont="1" applyAlignment="1">
      <alignment horizontal="left" vertical="center" readingOrder="1"/>
    </xf>
    <xf numFmtId="0" fontId="9" fillId="0" borderId="5" xfId="2" applyFont="1" applyBorder="1" applyAlignment="1">
      <alignment horizontal="left" vertical="center" wrapText="1" readingOrder="1"/>
    </xf>
    <xf numFmtId="0" fontId="2" fillId="0" borderId="0" xfId="0" applyFont="1" applyFill="1" applyAlignment="1">
      <alignment horizontal="right"/>
    </xf>
    <xf numFmtId="0" fontId="2" fillId="0" borderId="0" xfId="0" applyFont="1" applyFill="1"/>
    <xf numFmtId="4" fontId="2" fillId="0" borderId="0" xfId="0" applyNumberFormat="1" applyFont="1" applyFill="1"/>
    <xf numFmtId="0" fontId="2" fillId="0" borderId="0" xfId="0" applyFont="1" applyFill="1" applyBorder="1"/>
    <xf numFmtId="0" fontId="11" fillId="0" borderId="0" xfId="0" applyFont="1" applyFill="1"/>
    <xf numFmtId="0" fontId="5" fillId="0" borderId="6" xfId="2" applyFont="1" applyBorder="1" applyAlignment="1">
      <alignment horizontal="center" vertical="center" wrapText="1" readingOrder="1"/>
    </xf>
    <xf numFmtId="4" fontId="9" fillId="0" borderId="6" xfId="2" applyNumberFormat="1" applyFont="1" applyBorder="1" applyAlignment="1">
      <alignment horizontal="center" vertical="center" wrapText="1" readingOrder="1"/>
    </xf>
    <xf numFmtId="4" fontId="9" fillId="0" borderId="6" xfId="2" applyNumberFormat="1" applyFont="1" applyBorder="1" applyAlignment="1">
      <alignment horizontal="center" vertical="center"/>
    </xf>
    <xf numFmtId="4" fontId="9" fillId="0" borderId="7" xfId="2" applyNumberFormat="1" applyFont="1" applyBorder="1" applyAlignment="1">
      <alignment horizontal="center" vertical="center"/>
    </xf>
    <xf numFmtId="4" fontId="10" fillId="2" borderId="8" xfId="2" applyNumberFormat="1" applyFont="1" applyFill="1" applyBorder="1" applyAlignment="1">
      <alignment horizontal="center" vertical="center" wrapText="1" readingOrder="1"/>
    </xf>
    <xf numFmtId="0" fontId="5" fillId="0" borderId="2" xfId="2" applyFont="1" applyBorder="1" applyAlignment="1">
      <alignment horizontal="center" vertical="center" wrapText="1"/>
    </xf>
    <xf numFmtId="4" fontId="10" fillId="2" borderId="2" xfId="2" applyNumberFormat="1" applyFont="1" applyFill="1" applyBorder="1" applyAlignment="1">
      <alignment horizontal="center" vertical="center" wrapText="1" readingOrder="1"/>
    </xf>
    <xf numFmtId="0" fontId="12" fillId="0" borderId="0" xfId="1" applyFont="1" applyAlignment="1">
      <alignment horizontal="right" vertical="top" wrapText="1"/>
    </xf>
    <xf numFmtId="0" fontId="9" fillId="0" borderId="5" xfId="2" applyFont="1" applyBorder="1" applyAlignment="1">
      <alignment horizontal="center" vertical="center" wrapText="1" readingOrder="1"/>
    </xf>
    <xf numFmtId="0" fontId="9" fillId="0" borderId="9" xfId="2" applyFont="1" applyBorder="1" applyAlignment="1">
      <alignment horizontal="left" vertical="center" wrapText="1" readingOrder="1"/>
    </xf>
    <xf numFmtId="0" fontId="9" fillId="0" borderId="2" xfId="2" applyFont="1" applyBorder="1" applyAlignment="1">
      <alignment horizontal="center" vertical="center" wrapText="1" readingOrder="1"/>
    </xf>
    <xf numFmtId="0" fontId="13" fillId="0" borderId="2" xfId="3" applyFont="1" applyFill="1" applyBorder="1" applyAlignment="1">
      <alignment horizontal="left" wrapText="1"/>
    </xf>
    <xf numFmtId="0" fontId="13" fillId="0" borderId="10" xfId="3" applyFont="1" applyFill="1" applyBorder="1" applyAlignment="1">
      <alignment horizontal="left" wrapText="1"/>
    </xf>
    <xf numFmtId="0" fontId="4" fillId="2" borderId="11" xfId="2" applyFont="1" applyFill="1" applyBorder="1" applyAlignment="1">
      <alignment horizontal="center" vertical="center" wrapText="1" readingOrder="1"/>
    </xf>
    <xf numFmtId="0" fontId="7" fillId="0" borderId="12" xfId="2" applyFont="1" applyBorder="1" applyAlignment="1">
      <alignment horizontal="center" vertical="center" wrapText="1" readingOrder="1"/>
    </xf>
    <xf numFmtId="0" fontId="4" fillId="2" borderId="2" xfId="2" applyFont="1" applyFill="1" applyBorder="1" applyAlignment="1">
      <alignment horizontal="center" wrapText="1" readingOrder="1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center" vertical="center" wrapText="1"/>
    </xf>
    <xf numFmtId="0" fontId="2" fillId="0" borderId="0" xfId="0" applyFont="1" applyFill="1" applyAlignment="1">
      <alignment horizontal="left" wrapText="1"/>
    </xf>
  </cellXfs>
  <cellStyles count="4">
    <cellStyle name="Обычный" xfId="0" builtinId="0"/>
    <cellStyle name="Обычный_дод 8 до бюджету 2012" xfId="1"/>
    <cellStyle name="Обычный_дод. 9" xfId="3"/>
    <cellStyle name="Обычный_Додаток природоохоронний на 2018 рік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AC31"/>
  <sheetViews>
    <sheetView tabSelected="1" workbookViewId="0">
      <selection activeCell="H11" sqref="H11"/>
    </sheetView>
  </sheetViews>
  <sheetFormatPr defaultColWidth="8.77734375" defaultRowHeight="14.4" x14ac:dyDescent="0.3"/>
  <cols>
    <col min="1" max="1" width="4.77734375" style="2" customWidth="1"/>
    <col min="2" max="2" width="59.33203125" style="2" customWidth="1"/>
    <col min="3" max="3" width="16.6640625" style="2" customWidth="1"/>
    <col min="4" max="4" width="17.6640625" style="2" customWidth="1"/>
    <col min="5" max="16384" width="8.77734375" style="2"/>
  </cols>
  <sheetData>
    <row r="3" spans="1:8" ht="17.399999999999999" customHeight="1" x14ac:dyDescent="0.3">
      <c r="A3" s="36" t="s">
        <v>0</v>
      </c>
      <c r="B3" s="36"/>
      <c r="C3" s="36"/>
      <c r="D3" s="1"/>
    </row>
    <row r="4" spans="1:8" ht="35.4" customHeight="1" x14ac:dyDescent="0.3">
      <c r="A4" s="37" t="s">
        <v>1</v>
      </c>
      <c r="B4" s="37"/>
      <c r="C4" s="37"/>
      <c r="D4" s="4"/>
    </row>
    <row r="5" spans="1:8" ht="22.2" customHeight="1" x14ac:dyDescent="0.3">
      <c r="A5" s="3"/>
      <c r="B5" s="3"/>
      <c r="C5" s="3"/>
      <c r="D5" s="27" t="s">
        <v>26</v>
      </c>
    </row>
    <row r="6" spans="1:8" ht="26.4" x14ac:dyDescent="0.3">
      <c r="A6" s="5" t="s">
        <v>2</v>
      </c>
      <c r="B6" s="6" t="s">
        <v>3</v>
      </c>
      <c r="C6" s="20" t="s">
        <v>25</v>
      </c>
      <c r="D6" s="25" t="s">
        <v>31</v>
      </c>
      <c r="G6" s="7"/>
      <c r="H6" s="7"/>
    </row>
    <row r="7" spans="1:8" ht="26.4" x14ac:dyDescent="0.3">
      <c r="A7" s="8">
        <v>1</v>
      </c>
      <c r="B7" s="9" t="s">
        <v>4</v>
      </c>
      <c r="C7" s="21">
        <v>99000</v>
      </c>
      <c r="D7" s="12">
        <f>26000.64</f>
        <v>26000.639999999999</v>
      </c>
      <c r="G7" s="7"/>
      <c r="H7" s="7"/>
    </row>
    <row r="8" spans="1:8" ht="26.4" x14ac:dyDescent="0.3">
      <c r="A8" s="10">
        <v>2</v>
      </c>
      <c r="B8" s="11" t="s">
        <v>5</v>
      </c>
      <c r="C8" s="22">
        <v>333000</v>
      </c>
      <c r="D8" s="12">
        <f>126080+16780</f>
        <v>142860</v>
      </c>
    </row>
    <row r="9" spans="1:8" ht="52.8" x14ac:dyDescent="0.3">
      <c r="A9" s="8">
        <v>3</v>
      </c>
      <c r="B9" s="11" t="s">
        <v>6</v>
      </c>
      <c r="C9" s="22">
        <f>5317000+700805</f>
        <v>6017805</v>
      </c>
      <c r="D9" s="12">
        <f>230250+239750+631000+263684</f>
        <v>1364684</v>
      </c>
    </row>
    <row r="10" spans="1:8" ht="26.4" x14ac:dyDescent="0.3">
      <c r="A10" s="10">
        <v>4</v>
      </c>
      <c r="B10" s="11" t="s">
        <v>7</v>
      </c>
      <c r="C10" s="22">
        <v>758700</v>
      </c>
      <c r="D10" s="12"/>
    </row>
    <row r="11" spans="1:8" x14ac:dyDescent="0.3">
      <c r="A11" s="8">
        <v>5</v>
      </c>
      <c r="B11" s="11" t="s">
        <v>8</v>
      </c>
      <c r="C11" s="22">
        <v>416950</v>
      </c>
      <c r="D11" s="12"/>
    </row>
    <row r="12" spans="1:8" ht="26.4" x14ac:dyDescent="0.3">
      <c r="A12" s="10">
        <v>6</v>
      </c>
      <c r="B12" s="11" t="s">
        <v>9</v>
      </c>
      <c r="C12" s="22">
        <f>300000+300000</f>
        <v>600000</v>
      </c>
      <c r="D12" s="12">
        <f>112450+138000</f>
        <v>250450</v>
      </c>
    </row>
    <row r="13" spans="1:8" ht="39.6" x14ac:dyDescent="0.3">
      <c r="A13" s="8">
        <v>7</v>
      </c>
      <c r="B13" s="11" t="s">
        <v>10</v>
      </c>
      <c r="C13" s="22">
        <v>600000</v>
      </c>
      <c r="D13" s="12"/>
    </row>
    <row r="14" spans="1:8" ht="21" customHeight="1" x14ac:dyDescent="0.3">
      <c r="A14" s="10">
        <v>8</v>
      </c>
      <c r="B14" s="11" t="s">
        <v>11</v>
      </c>
      <c r="C14" s="22">
        <f>300000+300000</f>
        <v>600000</v>
      </c>
      <c r="D14" s="12"/>
    </row>
    <row r="15" spans="1:8" ht="39.6" x14ac:dyDescent="0.3">
      <c r="A15" s="8">
        <v>9</v>
      </c>
      <c r="B15" s="11" t="s">
        <v>12</v>
      </c>
      <c r="C15" s="22">
        <f>150000+40000</f>
        <v>190000</v>
      </c>
      <c r="D15" s="12"/>
    </row>
    <row r="16" spans="1:8" x14ac:dyDescent="0.3">
      <c r="A16" s="10">
        <v>10</v>
      </c>
      <c r="B16" s="11" t="s">
        <v>13</v>
      </c>
      <c r="C16" s="22">
        <f>97000+90000</f>
        <v>187000</v>
      </c>
      <c r="D16" s="12"/>
    </row>
    <row r="17" spans="1:29" x14ac:dyDescent="0.3">
      <c r="A17" s="8">
        <v>11</v>
      </c>
      <c r="B17" s="13" t="s">
        <v>14</v>
      </c>
      <c r="C17" s="22">
        <f>40000+120000</f>
        <v>160000</v>
      </c>
      <c r="D17" s="12"/>
    </row>
    <row r="18" spans="1:29" ht="26.4" x14ac:dyDescent="0.3">
      <c r="A18" s="10">
        <v>12</v>
      </c>
      <c r="B18" s="11" t="s">
        <v>15</v>
      </c>
      <c r="C18" s="22">
        <v>200000</v>
      </c>
      <c r="D18" s="12">
        <v>14960</v>
      </c>
    </row>
    <row r="19" spans="1:29" x14ac:dyDescent="0.3">
      <c r="A19" s="8">
        <v>13</v>
      </c>
      <c r="B19" s="11" t="s">
        <v>16</v>
      </c>
      <c r="C19" s="22">
        <v>10000</v>
      </c>
      <c r="D19" s="12"/>
    </row>
    <row r="20" spans="1:29" ht="26.4" x14ac:dyDescent="0.3">
      <c r="A20" s="10">
        <v>14</v>
      </c>
      <c r="B20" s="11" t="s">
        <v>17</v>
      </c>
      <c r="C20" s="22">
        <f>20000+20000</f>
        <v>40000</v>
      </c>
      <c r="D20" s="12"/>
    </row>
    <row r="21" spans="1:29" x14ac:dyDescent="0.3">
      <c r="A21" s="8">
        <v>15</v>
      </c>
      <c r="B21" s="11" t="s">
        <v>18</v>
      </c>
      <c r="C21" s="22">
        <v>41350</v>
      </c>
      <c r="D21" s="12"/>
    </row>
    <row r="22" spans="1:29" ht="26.4" x14ac:dyDescent="0.3">
      <c r="A22" s="10">
        <v>16</v>
      </c>
      <c r="B22" s="11" t="s">
        <v>19</v>
      </c>
      <c r="C22" s="22">
        <v>100000</v>
      </c>
      <c r="D22" s="12"/>
    </row>
    <row r="23" spans="1:29" ht="26.4" x14ac:dyDescent="0.3">
      <c r="A23" s="8">
        <v>17</v>
      </c>
      <c r="B23" s="14" t="s">
        <v>20</v>
      </c>
      <c r="C23" s="23">
        <v>200000</v>
      </c>
      <c r="D23" s="12"/>
    </row>
    <row r="24" spans="1:29" ht="26.4" x14ac:dyDescent="0.3">
      <c r="A24" s="28">
        <v>18</v>
      </c>
      <c r="B24" s="29" t="s">
        <v>21</v>
      </c>
      <c r="C24" s="23">
        <f>80000+100000</f>
        <v>180000</v>
      </c>
      <c r="D24" s="12"/>
    </row>
    <row r="25" spans="1:29" ht="27" x14ac:dyDescent="0.3">
      <c r="A25" s="8">
        <v>19</v>
      </c>
      <c r="B25" s="31" t="s">
        <v>27</v>
      </c>
      <c r="C25" s="12">
        <v>160000.09</v>
      </c>
      <c r="D25" s="12"/>
    </row>
    <row r="26" spans="1:29" x14ac:dyDescent="0.3">
      <c r="A26" s="28">
        <v>20</v>
      </c>
      <c r="B26" s="31" t="s">
        <v>28</v>
      </c>
      <c r="C26" s="12">
        <v>45000</v>
      </c>
      <c r="D26" s="12"/>
    </row>
    <row r="27" spans="1:29" x14ac:dyDescent="0.3">
      <c r="A27" s="34">
        <v>21</v>
      </c>
      <c r="B27" s="31" t="s">
        <v>29</v>
      </c>
      <c r="C27" s="12">
        <v>175000</v>
      </c>
      <c r="D27" s="12"/>
    </row>
    <row r="28" spans="1:29" x14ac:dyDescent="0.3">
      <c r="A28" s="30">
        <v>22</v>
      </c>
      <c r="B28" s="32" t="s">
        <v>30</v>
      </c>
      <c r="C28" s="12">
        <v>147000</v>
      </c>
      <c r="D28" s="12"/>
    </row>
    <row r="29" spans="1:29" ht="16.2" x14ac:dyDescent="0.3">
      <c r="A29" s="35"/>
      <c r="B29" s="33" t="s">
        <v>22</v>
      </c>
      <c r="C29" s="24">
        <f>SUM(C7:C28)</f>
        <v>11260805.09</v>
      </c>
      <c r="D29" s="26">
        <f>SUM(D7:D24)</f>
        <v>1798954.6400000001</v>
      </c>
    </row>
    <row r="31" spans="1:29" s="19" customFormat="1" ht="41.25" customHeight="1" x14ac:dyDescent="0.35">
      <c r="A31" s="38" t="s">
        <v>23</v>
      </c>
      <c r="B31" s="38"/>
      <c r="C31" s="15" t="s">
        <v>24</v>
      </c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7"/>
      <c r="P31" s="16"/>
      <c r="Q31" s="18"/>
      <c r="R31" s="18"/>
      <c r="S31" s="18"/>
      <c r="T31" s="18"/>
      <c r="U31" s="18"/>
      <c r="V31" s="18"/>
      <c r="W31" s="18"/>
      <c r="X31" s="16"/>
      <c r="Y31" s="16"/>
      <c r="Z31" s="16"/>
      <c r="AA31" s="16"/>
      <c r="AB31" s="16"/>
      <c r="AC31" s="16"/>
    </row>
  </sheetData>
  <mergeCells count="3">
    <mergeCell ref="A3:C3"/>
    <mergeCell ref="A4:C4"/>
    <mergeCell ref="A31:B31"/>
  </mergeCells>
  <pageMargins left="0.7" right="0.7" top="0.75" bottom="0.75" header="0.3" footer="0.3"/>
  <pageSetup paperSize="9" scale="9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дод. 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fmg1</dc:creator>
  <cp:lastModifiedBy>fmg1</cp:lastModifiedBy>
  <dcterms:created xsi:type="dcterms:W3CDTF">2019-02-21T08:09:17Z</dcterms:created>
  <dcterms:modified xsi:type="dcterms:W3CDTF">2019-03-22T13:02:30Z</dcterms:modified>
</cp:coreProperties>
</file>